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8_{2F8F3A33-B0D3-46FA-B944-5B288231F74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har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D2" i="1"/>
  <c r="I2" i="1" s="1"/>
  <c r="E2" i="1" l="1"/>
  <c r="H2" i="1" s="1"/>
  <c r="D3" i="1"/>
  <c r="F3" i="1" l="1"/>
  <c r="G3" i="1" s="1"/>
  <c r="I3" i="1"/>
  <c r="D4" i="1"/>
  <c r="E3" i="1"/>
  <c r="I4" i="1" l="1"/>
  <c r="D5" i="1"/>
  <c r="E4" i="1"/>
  <c r="H3" i="1"/>
  <c r="F4" i="1" s="1"/>
  <c r="G4" i="1" s="1"/>
  <c r="H4" i="1" s="1"/>
  <c r="F5" i="1" s="1"/>
  <c r="G5" i="1" s="1"/>
  <c r="E5" i="1" l="1"/>
  <c r="I5" i="1"/>
  <c r="D6" i="1"/>
  <c r="H5" i="1"/>
  <c r="F6" i="1" s="1"/>
  <c r="G6" i="1" s="1"/>
  <c r="E6" i="1" l="1"/>
  <c r="H6" i="1" s="1"/>
  <c r="F7" i="1" s="1"/>
  <c r="G7" i="1" s="1"/>
  <c r="D7" i="1"/>
  <c r="I6" i="1"/>
  <c r="D8" i="1" l="1"/>
  <c r="E7" i="1"/>
  <c r="H7" i="1" s="1"/>
  <c r="I7" i="1"/>
  <c r="F8" i="1" l="1"/>
  <c r="G8" i="1" s="1"/>
  <c r="H8" i="1" s="1"/>
  <c r="F9" i="1" s="1"/>
  <c r="G9" i="1" s="1"/>
  <c r="D9" i="1"/>
  <c r="E8" i="1"/>
  <c r="I8" i="1"/>
  <c r="D10" i="1" l="1"/>
  <c r="E9" i="1"/>
  <c r="H9" i="1" s="1"/>
  <c r="F10" i="1" s="1"/>
  <c r="G10" i="1" s="1"/>
  <c r="I9" i="1"/>
  <c r="D11" i="1" l="1"/>
  <c r="E10" i="1"/>
  <c r="H10" i="1" s="1"/>
  <c r="F11" i="1" s="1"/>
  <c r="G11" i="1" s="1"/>
  <c r="I10" i="1"/>
  <c r="D12" i="1" l="1"/>
  <c r="E11" i="1"/>
  <c r="H11" i="1" s="1"/>
  <c r="F12" i="1" s="1"/>
  <c r="G12" i="1" s="1"/>
  <c r="I11" i="1"/>
  <c r="D13" i="1" l="1"/>
  <c r="I12" i="1"/>
  <c r="E12" i="1"/>
  <c r="H12" i="1" s="1"/>
  <c r="F13" i="1" s="1"/>
  <c r="G13" i="1" s="1"/>
  <c r="D14" i="1" l="1"/>
  <c r="I13" i="1"/>
  <c r="E13" i="1"/>
  <c r="H13" i="1" s="1"/>
  <c r="F14" i="1" s="1"/>
  <c r="G14" i="1" s="1"/>
  <c r="D15" i="1" l="1"/>
  <c r="I14" i="1"/>
  <c r="E14" i="1"/>
  <c r="H14" i="1" s="1"/>
  <c r="F15" i="1" s="1"/>
  <c r="G15" i="1" s="1"/>
  <c r="D16" i="1" l="1"/>
  <c r="I15" i="1"/>
  <c r="E15" i="1"/>
  <c r="H15" i="1" s="1"/>
  <c r="F16" i="1" s="1"/>
  <c r="G16" i="1" s="1"/>
  <c r="D17" i="1" l="1"/>
  <c r="I16" i="1"/>
  <c r="E16" i="1"/>
  <c r="H16" i="1" s="1"/>
  <c r="F17" i="1" s="1"/>
  <c r="G17" i="1" s="1"/>
  <c r="D18" i="1" l="1"/>
  <c r="E17" i="1"/>
  <c r="H17" i="1" s="1"/>
  <c r="F18" i="1" s="1"/>
  <c r="G18" i="1" s="1"/>
  <c r="I17" i="1"/>
  <c r="D19" i="1" l="1"/>
  <c r="E18" i="1"/>
  <c r="H18" i="1" s="1"/>
  <c r="F19" i="1" s="1"/>
  <c r="G19" i="1" s="1"/>
  <c r="I18" i="1"/>
  <c r="D20" i="1" l="1"/>
  <c r="E19" i="1"/>
  <c r="H19" i="1" s="1"/>
  <c r="F20" i="1" s="1"/>
  <c r="G20" i="1" s="1"/>
  <c r="I19" i="1"/>
  <c r="D21" i="1" l="1"/>
  <c r="E20" i="1"/>
  <c r="H20" i="1" s="1"/>
  <c r="F21" i="1" s="1"/>
  <c r="G21" i="1" s="1"/>
  <c r="I20" i="1"/>
  <c r="D22" i="1" l="1"/>
  <c r="E21" i="1"/>
  <c r="H21" i="1" s="1"/>
  <c r="F22" i="1" s="1"/>
  <c r="G22" i="1" s="1"/>
  <c r="I21" i="1"/>
  <c r="D23" i="1" l="1"/>
  <c r="E22" i="1"/>
  <c r="H22" i="1" s="1"/>
  <c r="F23" i="1" s="1"/>
  <c r="G23" i="1" s="1"/>
  <c r="I22" i="1"/>
  <c r="D24" i="1" l="1"/>
  <c r="E23" i="1"/>
  <c r="H23" i="1" s="1"/>
  <c r="F24" i="1" s="1"/>
  <c r="G24" i="1" s="1"/>
  <c r="I23" i="1"/>
  <c r="D25" i="1" l="1"/>
  <c r="I24" i="1"/>
  <c r="E24" i="1"/>
  <c r="H24" i="1" s="1"/>
  <c r="F25" i="1" s="1"/>
  <c r="G25" i="1" s="1"/>
  <c r="H25" i="1" l="1"/>
  <c r="F26" i="1" s="1"/>
  <c r="G26" i="1" s="1"/>
  <c r="D26" i="1"/>
  <c r="I25" i="1"/>
  <c r="E25" i="1"/>
  <c r="D27" i="1" l="1"/>
  <c r="I26" i="1"/>
  <c r="E26" i="1"/>
  <c r="H26" i="1"/>
  <c r="F27" i="1" s="1"/>
  <c r="G27" i="1" s="1"/>
  <c r="D28" i="1" l="1"/>
  <c r="I27" i="1"/>
  <c r="E27" i="1"/>
  <c r="H27" i="1" s="1"/>
  <c r="F28" i="1" s="1"/>
  <c r="G28" i="1" s="1"/>
  <c r="D29" i="1" l="1"/>
  <c r="I28" i="1"/>
  <c r="E28" i="1"/>
  <c r="H28" i="1" s="1"/>
  <c r="F29" i="1" s="1"/>
  <c r="G29" i="1" s="1"/>
  <c r="D30" i="1" l="1"/>
  <c r="E29" i="1"/>
  <c r="H29" i="1" s="1"/>
  <c r="F30" i="1" s="1"/>
  <c r="G30" i="1" s="1"/>
  <c r="I29" i="1"/>
  <c r="D31" i="1" l="1"/>
  <c r="E30" i="1"/>
  <c r="H30" i="1" s="1"/>
  <c r="F31" i="1" s="1"/>
  <c r="G31" i="1" s="1"/>
  <c r="I30" i="1"/>
  <c r="D32" i="1" l="1"/>
  <c r="E31" i="1"/>
  <c r="H31" i="1" s="1"/>
  <c r="F32" i="1" s="1"/>
  <c r="G32" i="1" s="1"/>
  <c r="I31" i="1"/>
  <c r="D33" i="1" l="1"/>
  <c r="E32" i="1"/>
  <c r="H32" i="1" s="1"/>
  <c r="F33" i="1" s="1"/>
  <c r="G33" i="1" s="1"/>
  <c r="I32" i="1"/>
  <c r="D34" i="1" l="1"/>
  <c r="E33" i="1"/>
  <c r="H33" i="1" s="1"/>
  <c r="F34" i="1" s="1"/>
  <c r="G34" i="1" s="1"/>
  <c r="I33" i="1"/>
  <c r="D35" i="1" l="1"/>
  <c r="E34" i="1"/>
  <c r="H34" i="1" s="1"/>
  <c r="F35" i="1" s="1"/>
  <c r="G35" i="1" s="1"/>
  <c r="I34" i="1"/>
  <c r="D36" i="1" l="1"/>
  <c r="E35" i="1"/>
  <c r="H35" i="1" s="1"/>
  <c r="F36" i="1" s="1"/>
  <c r="G36" i="1" s="1"/>
  <c r="I35" i="1"/>
  <c r="I36" i="1" l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E36" i="1"/>
  <c r="H36" i="1" s="1"/>
  <c r="F37" i="1" l="1"/>
  <c r="G37" i="1" s="1"/>
  <c r="J37" i="1" s="1"/>
  <c r="H37" i="1" l="1"/>
  <c r="F38" i="1" l="1"/>
  <c r="G38" i="1" s="1"/>
  <c r="J38" i="1" s="1"/>
  <c r="H38" i="1" l="1"/>
  <c r="F39" i="1" l="1"/>
  <c r="G39" i="1" s="1"/>
  <c r="J39" i="1" s="1"/>
  <c r="H39" i="1" l="1"/>
  <c r="F40" i="1" l="1"/>
  <c r="G40" i="1" s="1"/>
  <c r="J40" i="1" s="1"/>
  <c r="H40" i="1" l="1"/>
  <c r="F41" i="1" l="1"/>
  <c r="G41" i="1" s="1"/>
  <c r="J41" i="1" s="1"/>
  <c r="H41" i="1" l="1"/>
  <c r="F42" i="1" l="1"/>
  <c r="G42" i="1" s="1"/>
  <c r="J42" i="1" s="1"/>
  <c r="H42" i="1"/>
  <c r="F43" i="1" l="1"/>
  <c r="G43" i="1" s="1"/>
  <c r="J43" i="1" s="1"/>
  <c r="H43" i="1"/>
  <c r="F44" i="1" l="1"/>
  <c r="G44" i="1" s="1"/>
  <c r="J44" i="1" s="1"/>
  <c r="H44" i="1"/>
  <c r="F45" i="1" l="1"/>
  <c r="G45" i="1" s="1"/>
  <c r="J45" i="1" s="1"/>
  <c r="H45" i="1" l="1"/>
  <c r="F46" i="1" l="1"/>
  <c r="G46" i="1" s="1"/>
  <c r="J46" i="1" s="1"/>
  <c r="H46" i="1"/>
  <c r="F47" i="1" l="1"/>
  <c r="G47" i="1" s="1"/>
  <c r="J47" i="1" s="1"/>
  <c r="H47" i="1" l="1"/>
  <c r="F48" i="1" l="1"/>
  <c r="G48" i="1" s="1"/>
  <c r="J48" i="1" s="1"/>
  <c r="H48" i="1" l="1"/>
  <c r="F49" i="1" l="1"/>
  <c r="G49" i="1" s="1"/>
  <c r="J49" i="1" s="1"/>
  <c r="H49" i="1" l="1"/>
  <c r="F50" i="1" l="1"/>
  <c r="G50" i="1" s="1"/>
  <c r="J50" i="1" s="1"/>
  <c r="H50" i="1" l="1"/>
  <c r="F51" i="1" l="1"/>
  <c r="G51" i="1" s="1"/>
  <c r="J51" i="1" s="1"/>
  <c r="H51" i="1" l="1"/>
  <c r="F52" i="1" l="1"/>
  <c r="G52" i="1" s="1"/>
  <c r="J52" i="1" s="1"/>
  <c r="H52" i="1" l="1"/>
  <c r="F53" i="1" l="1"/>
  <c r="G53" i="1" s="1"/>
  <c r="J53" i="1" s="1"/>
  <c r="H53" i="1"/>
  <c r="F54" i="1" l="1"/>
  <c r="G54" i="1" s="1"/>
  <c r="J54" i="1" s="1"/>
  <c r="H54" i="1"/>
  <c r="F55" i="1" l="1"/>
  <c r="G55" i="1" s="1"/>
  <c r="J55" i="1" s="1"/>
  <c r="H55" i="1" l="1"/>
  <c r="F56" i="1" l="1"/>
  <c r="G56" i="1" s="1"/>
  <c r="J56" i="1" s="1"/>
  <c r="H56" i="1" l="1"/>
  <c r="F57" i="1" l="1"/>
  <c r="G57" i="1" s="1"/>
  <c r="J57" i="1" s="1"/>
  <c r="H57" i="1"/>
  <c r="F58" i="1" l="1"/>
  <c r="G58" i="1" s="1"/>
  <c r="J58" i="1" s="1"/>
  <c r="H58" i="1" l="1"/>
  <c r="F59" i="1" l="1"/>
  <c r="G59" i="1" s="1"/>
  <c r="J59" i="1" s="1"/>
  <c r="H59" i="1" l="1"/>
  <c r="F60" i="1" l="1"/>
  <c r="G60" i="1" s="1"/>
  <c r="J60" i="1" s="1"/>
  <c r="H60" i="1"/>
</calcChain>
</file>

<file path=xl/sharedStrings.xml><?xml version="1.0" encoding="utf-8"?>
<sst xmlns="http://schemas.openxmlformats.org/spreadsheetml/2006/main" count="11" uniqueCount="11">
  <si>
    <t>Year</t>
  </si>
  <si>
    <t>FD Rate</t>
  </si>
  <si>
    <t xml:space="preserve">Inflation Rate </t>
  </si>
  <si>
    <t>Salary Annual</t>
  </si>
  <si>
    <t>FD Investment</t>
  </si>
  <si>
    <t>Interest Gained</t>
  </si>
  <si>
    <t>Post Tax Gain</t>
  </si>
  <si>
    <t>Total FD Vaue</t>
  </si>
  <si>
    <t>Expenses</t>
  </si>
  <si>
    <t>Retired</t>
  </si>
  <si>
    <t>Expense Deficiet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</si>
</sst>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FD 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Sheet1!$E$2:$E$48</c:f>
              <c:numCache>
                <c:formatCode>General</c:formatCode>
                <c:ptCount val="47"/>
                <c:pt idx="0">
                  <c:v>3600</c:v>
                </c:pt>
                <c:pt idx="1">
                  <c:v>2970</c:v>
                </c:pt>
                <c:pt idx="2">
                  <c:v>3267</c:v>
                </c:pt>
                <c:pt idx="3">
                  <c:v>3593.7000000000003</c:v>
                </c:pt>
                <c:pt idx="4">
                  <c:v>3953.0700000000006</c:v>
                </c:pt>
                <c:pt idx="5">
                  <c:v>4348.3770000000013</c:v>
                </c:pt>
                <c:pt idx="6">
                  <c:v>4783.2147000000023</c:v>
                </c:pt>
                <c:pt idx="7">
                  <c:v>5261.536170000003</c:v>
                </c:pt>
                <c:pt idx="8">
                  <c:v>5787.6897870000039</c:v>
                </c:pt>
                <c:pt idx="9">
                  <c:v>6366.4587657000056</c:v>
                </c:pt>
                <c:pt idx="10">
                  <c:v>7003.1046422700065</c:v>
                </c:pt>
                <c:pt idx="11">
                  <c:v>7703.4151064970083</c:v>
                </c:pt>
                <c:pt idx="12">
                  <c:v>8473.7566171467097</c:v>
                </c:pt>
                <c:pt idx="13">
                  <c:v>9321.1322788613816</c:v>
                </c:pt>
                <c:pt idx="14">
                  <c:v>10253.245506747518</c:v>
                </c:pt>
                <c:pt idx="15">
                  <c:v>11278.570057422272</c:v>
                </c:pt>
                <c:pt idx="16">
                  <c:v>12406.427063164499</c:v>
                </c:pt>
                <c:pt idx="17">
                  <c:v>13647.06976948095</c:v>
                </c:pt>
                <c:pt idx="18">
                  <c:v>15011.776746429045</c:v>
                </c:pt>
                <c:pt idx="19">
                  <c:v>16512.95442107195</c:v>
                </c:pt>
                <c:pt idx="20">
                  <c:v>18164.24986317915</c:v>
                </c:pt>
                <c:pt idx="21">
                  <c:v>19980.674849497063</c:v>
                </c:pt>
                <c:pt idx="22">
                  <c:v>21978.742334446775</c:v>
                </c:pt>
                <c:pt idx="23">
                  <c:v>24176.616567891455</c:v>
                </c:pt>
                <c:pt idx="24">
                  <c:v>26594.278224680598</c:v>
                </c:pt>
                <c:pt idx="25">
                  <c:v>29253.706047148662</c:v>
                </c:pt>
                <c:pt idx="26">
                  <c:v>32179.076651863528</c:v>
                </c:pt>
                <c:pt idx="27">
                  <c:v>35396.984317049886</c:v>
                </c:pt>
                <c:pt idx="28">
                  <c:v>38936.68274875488</c:v>
                </c:pt>
                <c:pt idx="29">
                  <c:v>42830.351023630377</c:v>
                </c:pt>
                <c:pt idx="30">
                  <c:v>47113.386125993413</c:v>
                </c:pt>
                <c:pt idx="31">
                  <c:v>51824.724738592755</c:v>
                </c:pt>
                <c:pt idx="32">
                  <c:v>57007.197212452033</c:v>
                </c:pt>
                <c:pt idx="33">
                  <c:v>62707.916933697241</c:v>
                </c:pt>
                <c:pt idx="34">
                  <c:v>68978.708627066968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2-4D73-810D-A4681F31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780304"/>
        <c:axId val="460777352"/>
      </c:barChart>
      <c:catAx>
        <c:axId val="460780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77352"/>
        <c:crosses val="autoZero"/>
        <c:auto val="1"/>
        <c:lblAlgn val="ctr"/>
        <c:lblOffset val="100"/>
        <c:noMultiLvlLbl val="0"/>
      </c:catAx>
      <c:valAx>
        <c:axId val="46077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8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tabSelected="1" workbookViewId="0">
      <pane ySplit="1" topLeftCell="A45" activePane="bottomLeft" state="frozen"/>
      <selection pane="bottomLeft" activeCell="C55" sqref="C54:C55"/>
    </sheetView>
  </sheetViews>
  <sheetFormatPr defaultRowHeight="15" x14ac:dyDescent="0.25"/>
  <cols>
    <col min="2" max="2" width="14.42578125" customWidth="1"/>
    <col min="4" max="4" width="12.5703125" customWidth="1"/>
    <col min="5" max="5" width="12.28515625" customWidth="1"/>
    <col min="6" max="7" width="15.140625" customWidth="1"/>
    <col min="8" max="8" width="13.5703125" customWidth="1"/>
  </cols>
  <sheetData>
    <row r="1" spans="1:10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</row>
    <row r="2" spans="1:10" x14ac:dyDescent="0.25">
      <c r="D2">
        <f>1500*12</f>
        <v>18000</v>
      </c>
      <c r="E2">
        <f>D2*20%</f>
        <v>3600</v>
      </c>
      <c r="H2">
        <f>E2</f>
        <v>3600</v>
      </c>
      <c r="I2">
        <f>D2*40%</f>
        <v>7200</v>
      </c>
    </row>
    <row r="3" spans="1:10" x14ac:dyDescent="0.25">
      <c r="A3">
        <v>1970</v>
      </c>
      <c r="B3" s="1">
        <v>5.0099999999999999E-2</v>
      </c>
      <c r="C3" s="1">
        <v>7.2499999999999995E-2</v>
      </c>
      <c r="D3">
        <f>D2*(1+10%)</f>
        <v>19800</v>
      </c>
      <c r="E3">
        <f>D3*15%</f>
        <v>2970</v>
      </c>
      <c r="F3">
        <f>E2*C3</f>
        <v>261</v>
      </c>
      <c r="G3">
        <f>F3*(0.85)</f>
        <v>221.85</v>
      </c>
      <c r="H3">
        <f>H2+G3+E3</f>
        <v>6791.85</v>
      </c>
      <c r="I3">
        <f t="shared" ref="I3:I36" si="0">D3*40%</f>
        <v>7920</v>
      </c>
    </row>
    <row r="4" spans="1:10" x14ac:dyDescent="0.25">
      <c r="A4">
        <v>1971</v>
      </c>
      <c r="B4" s="1">
        <v>4.8899999999999999E-2</v>
      </c>
      <c r="C4" s="1">
        <v>7.2499999999999995E-2</v>
      </c>
      <c r="D4">
        <f t="shared" ref="D4:D36" si="1">D3*(1+10%)</f>
        <v>21780</v>
      </c>
      <c r="E4">
        <f t="shared" ref="E4:E36" si="2">D4*15%</f>
        <v>3267</v>
      </c>
      <c r="F4">
        <f>H3*C4</f>
        <v>492.40912500000002</v>
      </c>
      <c r="G4">
        <f t="shared" ref="G4:G60" si="3">F4*(0.85)</f>
        <v>418.54775625000002</v>
      </c>
      <c r="H4">
        <f t="shared" ref="H4" si="4">H3+G4+E4</f>
        <v>10477.39775625</v>
      </c>
      <c r="I4">
        <f t="shared" si="0"/>
        <v>8712</v>
      </c>
    </row>
    <row r="5" spans="1:10" x14ac:dyDescent="0.25">
      <c r="A5">
        <v>1972</v>
      </c>
      <c r="B5" s="1">
        <v>7.6600000000000001E-2</v>
      </c>
      <c r="C5" s="1">
        <v>7.2499999999999995E-2</v>
      </c>
      <c r="D5">
        <f t="shared" si="1"/>
        <v>23958.000000000004</v>
      </c>
      <c r="E5">
        <f t="shared" si="2"/>
        <v>3593.7000000000003</v>
      </c>
      <c r="F5">
        <f t="shared" ref="F5:F49" si="5">H4*C5</f>
        <v>759.61133732812493</v>
      </c>
      <c r="G5">
        <f t="shared" si="3"/>
        <v>645.6696367289062</v>
      </c>
      <c r="H5">
        <f t="shared" ref="H5:H37" si="6">H4+G5+E5</f>
        <v>14716.767392978907</v>
      </c>
      <c r="I5">
        <f t="shared" si="0"/>
        <v>9583.2000000000025</v>
      </c>
    </row>
    <row r="6" spans="1:10" x14ac:dyDescent="0.25">
      <c r="A6">
        <v>1973</v>
      </c>
      <c r="B6" s="1">
        <v>0.23810000000000001</v>
      </c>
      <c r="C6" s="1">
        <v>7.2499999999999995E-2</v>
      </c>
      <c r="D6">
        <f t="shared" si="1"/>
        <v>26353.800000000007</v>
      </c>
      <c r="E6">
        <f t="shared" si="2"/>
        <v>3953.0700000000006</v>
      </c>
      <c r="F6">
        <f t="shared" si="5"/>
        <v>1066.9656359909707</v>
      </c>
      <c r="G6">
        <f t="shared" si="3"/>
        <v>906.92079059232503</v>
      </c>
      <c r="H6">
        <f t="shared" si="6"/>
        <v>19576.758183571234</v>
      </c>
      <c r="I6">
        <f t="shared" si="0"/>
        <v>10541.520000000004</v>
      </c>
    </row>
    <row r="7" spans="1:10" x14ac:dyDescent="0.25">
      <c r="A7">
        <v>1974</v>
      </c>
      <c r="B7" s="1">
        <v>0.254</v>
      </c>
      <c r="C7" s="1">
        <v>7.2499999999999995E-2</v>
      </c>
      <c r="D7">
        <f t="shared" si="1"/>
        <v>28989.180000000011</v>
      </c>
      <c r="E7">
        <f t="shared" si="2"/>
        <v>4348.3770000000013</v>
      </c>
      <c r="F7">
        <f t="shared" si="5"/>
        <v>1419.3149683089143</v>
      </c>
      <c r="G7">
        <f t="shared" si="3"/>
        <v>1206.4177230625771</v>
      </c>
      <c r="H7">
        <f t="shared" si="6"/>
        <v>25131.552906633809</v>
      </c>
      <c r="I7">
        <f t="shared" si="0"/>
        <v>11595.672000000006</v>
      </c>
    </row>
    <row r="8" spans="1:10" x14ac:dyDescent="0.25">
      <c r="A8">
        <v>1975</v>
      </c>
      <c r="B8" s="1">
        <v>-6.1800000000000001E-2</v>
      </c>
      <c r="C8" s="2">
        <v>0.08</v>
      </c>
      <c r="D8">
        <f t="shared" si="1"/>
        <v>31888.098000000016</v>
      </c>
      <c r="E8">
        <f t="shared" si="2"/>
        <v>4783.2147000000023</v>
      </c>
      <c r="F8">
        <f t="shared" si="5"/>
        <v>2010.5242325307047</v>
      </c>
      <c r="G8">
        <f t="shared" si="3"/>
        <v>1708.945597651099</v>
      </c>
      <c r="H8">
        <f t="shared" si="6"/>
        <v>31623.713204284912</v>
      </c>
      <c r="I8">
        <f t="shared" si="0"/>
        <v>12755.239200000007</v>
      </c>
    </row>
    <row r="9" spans="1:10" x14ac:dyDescent="0.25">
      <c r="A9">
        <v>1976</v>
      </c>
      <c r="B9" s="2">
        <v>0</v>
      </c>
      <c r="C9" s="2">
        <v>0.1</v>
      </c>
      <c r="D9">
        <f t="shared" si="1"/>
        <v>35076.907800000023</v>
      </c>
      <c r="E9">
        <f t="shared" si="2"/>
        <v>5261.536170000003</v>
      </c>
      <c r="F9">
        <f t="shared" si="5"/>
        <v>3162.3713204284913</v>
      </c>
      <c r="G9">
        <f t="shared" si="3"/>
        <v>2688.0156223642175</v>
      </c>
      <c r="H9">
        <f t="shared" si="6"/>
        <v>39573.26499664913</v>
      </c>
      <c r="I9">
        <f t="shared" si="0"/>
        <v>14030.763120000011</v>
      </c>
    </row>
    <row r="10" spans="1:10" x14ac:dyDescent="0.25">
      <c r="A10">
        <v>1977</v>
      </c>
      <c r="B10" s="1">
        <v>7.8600000000000003E-2</v>
      </c>
      <c r="C10" s="2">
        <v>0.1</v>
      </c>
      <c r="D10">
        <f t="shared" si="1"/>
        <v>38584.598580000027</v>
      </c>
      <c r="E10">
        <f t="shared" si="2"/>
        <v>5787.6897870000039</v>
      </c>
      <c r="F10">
        <f t="shared" si="5"/>
        <v>3957.3264996649132</v>
      </c>
      <c r="G10">
        <f t="shared" si="3"/>
        <v>3363.7275247151761</v>
      </c>
      <c r="H10">
        <f t="shared" si="6"/>
        <v>48724.68230836431</v>
      </c>
      <c r="I10">
        <f t="shared" si="0"/>
        <v>15433.839432000012</v>
      </c>
    </row>
    <row r="11" spans="1:10" x14ac:dyDescent="0.25">
      <c r="A11">
        <v>1978</v>
      </c>
      <c r="B11" s="1">
        <v>1.5100000000000001E-2</v>
      </c>
      <c r="C11" s="2">
        <v>0.09</v>
      </c>
      <c r="D11">
        <f t="shared" si="1"/>
        <v>42443.058438000036</v>
      </c>
      <c r="E11">
        <f t="shared" si="2"/>
        <v>6366.4587657000056</v>
      </c>
      <c r="F11">
        <f t="shared" si="5"/>
        <v>4385.2214077527879</v>
      </c>
      <c r="G11">
        <f t="shared" si="3"/>
        <v>3727.4381965898697</v>
      </c>
      <c r="H11">
        <f t="shared" si="6"/>
        <v>58818.579270654191</v>
      </c>
      <c r="I11">
        <f t="shared" si="0"/>
        <v>16977.223375200014</v>
      </c>
    </row>
    <row r="12" spans="1:10" x14ac:dyDescent="0.25">
      <c r="A12">
        <v>1979</v>
      </c>
      <c r="B12" s="1">
        <v>0.11700000000000001</v>
      </c>
      <c r="C12" s="2">
        <v>0.1</v>
      </c>
      <c r="D12">
        <f t="shared" si="1"/>
        <v>46687.364281800044</v>
      </c>
      <c r="E12">
        <f t="shared" si="2"/>
        <v>7003.1046422700065</v>
      </c>
      <c r="F12">
        <f t="shared" si="5"/>
        <v>5881.8579270654191</v>
      </c>
      <c r="G12">
        <f t="shared" si="3"/>
        <v>4999.5792380056064</v>
      </c>
      <c r="H12">
        <f t="shared" si="6"/>
        <v>70821.263150929808</v>
      </c>
      <c r="I12">
        <f t="shared" si="0"/>
        <v>18674.945712720018</v>
      </c>
    </row>
    <row r="13" spans="1:10" x14ac:dyDescent="0.25">
      <c r="A13">
        <v>1980</v>
      </c>
      <c r="B13" s="1">
        <v>9.0899999999999995E-2</v>
      </c>
      <c r="C13" s="2">
        <v>0.1</v>
      </c>
      <c r="D13">
        <f t="shared" si="1"/>
        <v>51356.100709980055</v>
      </c>
      <c r="E13">
        <f t="shared" si="2"/>
        <v>7703.4151064970083</v>
      </c>
      <c r="F13">
        <f t="shared" si="5"/>
        <v>7082.1263150929808</v>
      </c>
      <c r="G13">
        <f t="shared" si="3"/>
        <v>6019.8073678290339</v>
      </c>
      <c r="H13">
        <f t="shared" si="6"/>
        <v>84544.485625255853</v>
      </c>
      <c r="I13">
        <f t="shared" si="0"/>
        <v>20542.440283992022</v>
      </c>
    </row>
    <row r="14" spans="1:10" x14ac:dyDescent="0.25">
      <c r="A14">
        <v>1981</v>
      </c>
      <c r="B14" s="1">
        <v>0.1273</v>
      </c>
      <c r="C14" s="2">
        <v>0.1</v>
      </c>
      <c r="D14">
        <f t="shared" si="1"/>
        <v>56491.710780978065</v>
      </c>
      <c r="E14">
        <f t="shared" si="2"/>
        <v>8473.7566171467097</v>
      </c>
      <c r="F14">
        <f t="shared" si="5"/>
        <v>8454.4485625255857</v>
      </c>
      <c r="G14">
        <f t="shared" si="3"/>
        <v>7186.2812781467474</v>
      </c>
      <c r="H14">
        <f t="shared" si="6"/>
        <v>100204.52352054931</v>
      </c>
      <c r="I14">
        <f t="shared" si="0"/>
        <v>22596.684312391226</v>
      </c>
    </row>
    <row r="15" spans="1:10" x14ac:dyDescent="0.25">
      <c r="A15">
        <v>1982</v>
      </c>
      <c r="B15" s="1">
        <v>8.0500000000000002E-2</v>
      </c>
      <c r="C15" s="2">
        <v>0.1</v>
      </c>
      <c r="D15">
        <f t="shared" si="1"/>
        <v>62140.881859075875</v>
      </c>
      <c r="E15">
        <f t="shared" si="2"/>
        <v>9321.1322788613816</v>
      </c>
      <c r="F15">
        <f t="shared" si="5"/>
        <v>10020.452352054932</v>
      </c>
      <c r="G15">
        <f t="shared" si="3"/>
        <v>8517.3844992466911</v>
      </c>
      <c r="H15">
        <f t="shared" si="6"/>
        <v>118043.04029865738</v>
      </c>
      <c r="I15">
        <f t="shared" si="0"/>
        <v>24856.352743630352</v>
      </c>
    </row>
    <row r="16" spans="1:10" x14ac:dyDescent="0.25">
      <c r="A16">
        <v>1983</v>
      </c>
      <c r="B16" s="1">
        <v>0.1246</v>
      </c>
      <c r="C16" s="2">
        <v>0.11</v>
      </c>
      <c r="D16">
        <f t="shared" si="1"/>
        <v>68354.970044983464</v>
      </c>
      <c r="E16">
        <f t="shared" si="2"/>
        <v>10253.245506747518</v>
      </c>
      <c r="F16">
        <f t="shared" si="5"/>
        <v>12984.734432852312</v>
      </c>
      <c r="G16">
        <f t="shared" si="3"/>
        <v>11037.024267924466</v>
      </c>
      <c r="H16">
        <f t="shared" si="6"/>
        <v>139333.31007332937</v>
      </c>
      <c r="I16">
        <f t="shared" si="0"/>
        <v>27341.988017993386</v>
      </c>
    </row>
    <row r="17" spans="1:9" x14ac:dyDescent="0.25">
      <c r="A17">
        <v>1984</v>
      </c>
      <c r="B17" s="1">
        <v>5.1900000000000002E-2</v>
      </c>
      <c r="C17" s="2">
        <v>0.11</v>
      </c>
      <c r="D17">
        <f t="shared" si="1"/>
        <v>75190.467049481813</v>
      </c>
      <c r="E17">
        <f t="shared" si="2"/>
        <v>11278.570057422272</v>
      </c>
      <c r="F17">
        <f t="shared" si="5"/>
        <v>15326.66410806623</v>
      </c>
      <c r="G17">
        <f t="shared" si="3"/>
        <v>13027.664491856296</v>
      </c>
      <c r="H17">
        <f t="shared" si="6"/>
        <v>163639.54462260794</v>
      </c>
      <c r="I17">
        <f t="shared" si="0"/>
        <v>30076.186819792725</v>
      </c>
    </row>
    <row r="18" spans="1:9" x14ac:dyDescent="0.25">
      <c r="A18">
        <v>1985</v>
      </c>
      <c r="B18" s="1">
        <v>7.1400000000000005E-2</v>
      </c>
      <c r="C18" s="2">
        <v>0.11</v>
      </c>
      <c r="D18">
        <f t="shared" si="1"/>
        <v>82709.513754429994</v>
      </c>
      <c r="E18">
        <f t="shared" si="2"/>
        <v>12406.427063164499</v>
      </c>
      <c r="F18">
        <f t="shared" si="5"/>
        <v>18000.349908486874</v>
      </c>
      <c r="G18">
        <f t="shared" si="3"/>
        <v>15300.297422213844</v>
      </c>
      <c r="H18">
        <f t="shared" si="6"/>
        <v>191346.26910798627</v>
      </c>
      <c r="I18">
        <f t="shared" si="0"/>
        <v>33083.805501771996</v>
      </c>
    </row>
    <row r="19" spans="1:9" x14ac:dyDescent="0.25">
      <c r="A19">
        <v>1986</v>
      </c>
      <c r="B19" s="1">
        <v>9.2100000000000001E-2</v>
      </c>
      <c r="C19" s="2">
        <v>0.11</v>
      </c>
      <c r="D19">
        <f t="shared" si="1"/>
        <v>90980.465129873002</v>
      </c>
      <c r="E19">
        <f t="shared" si="2"/>
        <v>13647.06976948095</v>
      </c>
      <c r="F19">
        <f t="shared" si="5"/>
        <v>21048.089601878492</v>
      </c>
      <c r="G19">
        <f t="shared" si="3"/>
        <v>17890.876161596716</v>
      </c>
      <c r="H19">
        <f t="shared" si="6"/>
        <v>222884.21503906394</v>
      </c>
      <c r="I19">
        <f t="shared" si="0"/>
        <v>36392.186051949204</v>
      </c>
    </row>
    <row r="20" spans="1:9" x14ac:dyDescent="0.25">
      <c r="A20">
        <v>1987</v>
      </c>
      <c r="B20" s="1">
        <v>9.3100000000000002E-2</v>
      </c>
      <c r="C20" s="2">
        <v>0.11</v>
      </c>
      <c r="D20">
        <f t="shared" si="1"/>
        <v>100078.51164286031</v>
      </c>
      <c r="E20">
        <f t="shared" si="2"/>
        <v>15011.776746429045</v>
      </c>
      <c r="F20">
        <f t="shared" si="5"/>
        <v>24517.263654297032</v>
      </c>
      <c r="G20">
        <f t="shared" si="3"/>
        <v>20839.674106152477</v>
      </c>
      <c r="H20">
        <f t="shared" si="6"/>
        <v>258735.66589164545</v>
      </c>
      <c r="I20">
        <f t="shared" si="0"/>
        <v>40031.404657144129</v>
      </c>
    </row>
    <row r="21" spans="1:9" x14ac:dyDescent="0.25">
      <c r="A21">
        <v>1988</v>
      </c>
      <c r="B21" s="1">
        <v>8.7900000000000006E-2</v>
      </c>
      <c r="C21" s="2">
        <v>0.1</v>
      </c>
      <c r="D21">
        <f t="shared" si="1"/>
        <v>110086.36280714635</v>
      </c>
      <c r="E21">
        <f t="shared" si="2"/>
        <v>16512.95442107195</v>
      </c>
      <c r="F21">
        <f t="shared" si="5"/>
        <v>25873.566589164548</v>
      </c>
      <c r="G21">
        <f t="shared" si="3"/>
        <v>21992.531600789865</v>
      </c>
      <c r="H21">
        <f t="shared" si="6"/>
        <v>297241.15191350732</v>
      </c>
      <c r="I21">
        <f t="shared" si="0"/>
        <v>44034.545122858544</v>
      </c>
    </row>
    <row r="22" spans="1:9" x14ac:dyDescent="0.25">
      <c r="A22">
        <v>1989</v>
      </c>
      <c r="B22" s="1">
        <v>5.4199999999999998E-2</v>
      </c>
      <c r="C22" s="2">
        <v>0.1</v>
      </c>
      <c r="D22">
        <f t="shared" si="1"/>
        <v>121094.999087861</v>
      </c>
      <c r="E22">
        <f t="shared" si="2"/>
        <v>18164.24986317915</v>
      </c>
      <c r="F22">
        <f t="shared" si="5"/>
        <v>29724.115191350735</v>
      </c>
      <c r="G22">
        <f t="shared" si="3"/>
        <v>25265.497912648123</v>
      </c>
      <c r="H22">
        <f t="shared" si="6"/>
        <v>340670.89968933462</v>
      </c>
      <c r="I22">
        <f t="shared" si="0"/>
        <v>48437.999635144399</v>
      </c>
    </row>
    <row r="23" spans="1:9" x14ac:dyDescent="0.25">
      <c r="A23">
        <v>1990</v>
      </c>
      <c r="B23" s="1">
        <v>0.1371</v>
      </c>
      <c r="C23" s="2">
        <v>0.1</v>
      </c>
      <c r="D23">
        <f t="shared" si="1"/>
        <v>133204.4989966471</v>
      </c>
      <c r="E23">
        <f t="shared" si="2"/>
        <v>19980.674849497063</v>
      </c>
      <c r="F23">
        <f t="shared" si="5"/>
        <v>34067.089968933462</v>
      </c>
      <c r="G23">
        <f t="shared" si="3"/>
        <v>28957.026473593443</v>
      </c>
      <c r="H23">
        <f t="shared" si="6"/>
        <v>389608.60101242509</v>
      </c>
      <c r="I23">
        <f t="shared" si="0"/>
        <v>53281.799598658843</v>
      </c>
    </row>
    <row r="24" spans="1:9" x14ac:dyDescent="0.25">
      <c r="A24">
        <v>1991</v>
      </c>
      <c r="B24" s="1">
        <v>0.13070000000000001</v>
      </c>
      <c r="C24" s="2">
        <v>0.11</v>
      </c>
      <c r="D24">
        <f t="shared" si="1"/>
        <v>146524.94889631183</v>
      </c>
      <c r="E24">
        <f t="shared" si="2"/>
        <v>21978.742334446775</v>
      </c>
      <c r="F24">
        <f t="shared" si="5"/>
        <v>42856.946111366757</v>
      </c>
      <c r="G24">
        <f t="shared" si="3"/>
        <v>36428.404194661744</v>
      </c>
      <c r="H24">
        <f t="shared" si="6"/>
        <v>448015.74754153361</v>
      </c>
      <c r="I24">
        <f t="shared" si="0"/>
        <v>58609.979558524734</v>
      </c>
    </row>
    <row r="25" spans="1:9" x14ac:dyDescent="0.25">
      <c r="A25">
        <v>1992</v>
      </c>
      <c r="B25" s="2">
        <v>0.08</v>
      </c>
      <c r="C25" s="2">
        <v>0.13</v>
      </c>
      <c r="D25">
        <f t="shared" si="1"/>
        <v>161177.44378594303</v>
      </c>
      <c r="E25">
        <f t="shared" si="2"/>
        <v>24176.616567891455</v>
      </c>
      <c r="F25">
        <f t="shared" si="5"/>
        <v>58242.047180399371</v>
      </c>
      <c r="G25">
        <f t="shared" si="3"/>
        <v>49505.740103339464</v>
      </c>
      <c r="H25">
        <f t="shared" si="6"/>
        <v>521698.10421276453</v>
      </c>
      <c r="I25">
        <f t="shared" si="0"/>
        <v>64470.977514377213</v>
      </c>
    </row>
    <row r="26" spans="1:9" x14ac:dyDescent="0.25">
      <c r="A26">
        <v>1993</v>
      </c>
      <c r="B26" s="1">
        <v>8.6400000000000005E-2</v>
      </c>
      <c r="C26" s="2">
        <v>0.11</v>
      </c>
      <c r="D26">
        <f t="shared" si="1"/>
        <v>177295.18816453734</v>
      </c>
      <c r="E26">
        <f t="shared" si="2"/>
        <v>26594.278224680598</v>
      </c>
      <c r="F26">
        <f t="shared" si="5"/>
        <v>57386.791463404101</v>
      </c>
      <c r="G26">
        <f t="shared" si="3"/>
        <v>48778.772743893482</v>
      </c>
      <c r="H26">
        <f t="shared" si="6"/>
        <v>597071.15518133854</v>
      </c>
      <c r="I26">
        <f t="shared" si="0"/>
        <v>70918.075265814943</v>
      </c>
    </row>
    <row r="27" spans="1:9" x14ac:dyDescent="0.25">
      <c r="A27">
        <v>1994</v>
      </c>
      <c r="B27" s="1">
        <v>9.4700000000000006E-2</v>
      </c>
      <c r="C27" s="2">
        <v>0.1</v>
      </c>
      <c r="D27">
        <f t="shared" si="1"/>
        <v>195024.70698099109</v>
      </c>
      <c r="E27">
        <f t="shared" si="2"/>
        <v>29253.706047148662</v>
      </c>
      <c r="F27">
        <f t="shared" si="5"/>
        <v>59707.115518133854</v>
      </c>
      <c r="G27">
        <f t="shared" si="3"/>
        <v>50751.048190413778</v>
      </c>
      <c r="H27">
        <f t="shared" si="6"/>
        <v>677075.90941890096</v>
      </c>
      <c r="I27">
        <f t="shared" si="0"/>
        <v>78009.882792396442</v>
      </c>
    </row>
    <row r="28" spans="1:9" x14ac:dyDescent="0.25">
      <c r="A28">
        <v>1995</v>
      </c>
      <c r="B28" s="1">
        <v>9.69E-2</v>
      </c>
      <c r="C28" s="2">
        <v>0.11</v>
      </c>
      <c r="D28">
        <f t="shared" si="1"/>
        <v>214527.17767909021</v>
      </c>
      <c r="E28">
        <f t="shared" si="2"/>
        <v>32179.076651863528</v>
      </c>
      <c r="F28">
        <f t="shared" si="5"/>
        <v>74478.350036079108</v>
      </c>
      <c r="G28">
        <f t="shared" si="3"/>
        <v>63306.597530667241</v>
      </c>
      <c r="H28">
        <f t="shared" si="6"/>
        <v>772561.58360143169</v>
      </c>
      <c r="I28">
        <f t="shared" si="0"/>
        <v>85810.871071636095</v>
      </c>
    </row>
    <row r="29" spans="1:9" x14ac:dyDescent="0.25">
      <c r="A29">
        <v>1996</v>
      </c>
      <c r="B29" s="1">
        <v>0.1041</v>
      </c>
      <c r="C29" s="2">
        <v>0.11</v>
      </c>
      <c r="D29">
        <f t="shared" si="1"/>
        <v>235979.89544699926</v>
      </c>
      <c r="E29">
        <f t="shared" si="2"/>
        <v>35396.984317049886</v>
      </c>
      <c r="F29">
        <f t="shared" si="5"/>
        <v>84981.774196157479</v>
      </c>
      <c r="G29">
        <f t="shared" si="3"/>
        <v>72234.508066733863</v>
      </c>
      <c r="H29">
        <f t="shared" si="6"/>
        <v>880193.07598521537</v>
      </c>
      <c r="I29">
        <f t="shared" si="0"/>
        <v>94391.958178799716</v>
      </c>
    </row>
    <row r="30" spans="1:9" x14ac:dyDescent="0.25">
      <c r="A30">
        <v>1997</v>
      </c>
      <c r="B30" s="1">
        <v>6.2899999999999998E-2</v>
      </c>
      <c r="C30" s="2">
        <v>0.125</v>
      </c>
      <c r="D30">
        <f t="shared" si="1"/>
        <v>259577.88499169922</v>
      </c>
      <c r="E30">
        <f t="shared" si="2"/>
        <v>38936.68274875488</v>
      </c>
      <c r="F30">
        <f t="shared" si="5"/>
        <v>110024.13449815192</v>
      </c>
      <c r="G30">
        <f t="shared" si="3"/>
        <v>93520.514323429132</v>
      </c>
      <c r="H30">
        <f t="shared" si="6"/>
        <v>1012650.2730573993</v>
      </c>
      <c r="I30">
        <f t="shared" si="0"/>
        <v>103831.1539966797</v>
      </c>
    </row>
    <row r="31" spans="1:9" x14ac:dyDescent="0.25">
      <c r="A31">
        <v>1998</v>
      </c>
      <c r="B31" s="1">
        <v>0.1532</v>
      </c>
      <c r="C31" s="2">
        <v>0.12</v>
      </c>
      <c r="D31">
        <f t="shared" si="1"/>
        <v>285535.67349086917</v>
      </c>
      <c r="E31">
        <f t="shared" si="2"/>
        <v>42830.351023630377</v>
      </c>
      <c r="F31">
        <f t="shared" si="5"/>
        <v>121518.03276688792</v>
      </c>
      <c r="G31">
        <f t="shared" si="3"/>
        <v>103290.32785185473</v>
      </c>
      <c r="H31">
        <f t="shared" si="6"/>
        <v>1158770.9519328845</v>
      </c>
      <c r="I31">
        <f t="shared" si="0"/>
        <v>114214.26939634768</v>
      </c>
    </row>
    <row r="32" spans="1:9" x14ac:dyDescent="0.25">
      <c r="A32">
        <v>1999</v>
      </c>
      <c r="B32" s="1">
        <v>4.7000000000000002E-3</v>
      </c>
      <c r="C32" s="1">
        <v>0.105</v>
      </c>
      <c r="D32">
        <f t="shared" si="1"/>
        <v>314089.2408399561</v>
      </c>
      <c r="E32">
        <f t="shared" si="2"/>
        <v>47113.386125993413</v>
      </c>
      <c r="F32">
        <f t="shared" si="5"/>
        <v>121670.94995295287</v>
      </c>
      <c r="G32">
        <f t="shared" si="3"/>
        <v>103420.30746000994</v>
      </c>
      <c r="H32">
        <f t="shared" si="6"/>
        <v>1309304.6455188878</v>
      </c>
      <c r="I32">
        <f t="shared" si="0"/>
        <v>125635.69633598244</v>
      </c>
    </row>
    <row r="33" spans="1:10" x14ac:dyDescent="0.25">
      <c r="A33">
        <v>2000</v>
      </c>
      <c r="B33" s="1">
        <v>3.4799999999999998E-2</v>
      </c>
      <c r="C33" s="1">
        <v>0.1</v>
      </c>
      <c r="D33">
        <f t="shared" si="1"/>
        <v>345498.16492395173</v>
      </c>
      <c r="E33">
        <f t="shared" si="2"/>
        <v>51824.724738592755</v>
      </c>
      <c r="F33">
        <f t="shared" si="5"/>
        <v>130930.46455188878</v>
      </c>
      <c r="G33">
        <f t="shared" si="3"/>
        <v>111290.89486910547</v>
      </c>
      <c r="H33">
        <f t="shared" si="6"/>
        <v>1472420.265126586</v>
      </c>
      <c r="I33">
        <f t="shared" si="0"/>
        <v>138199.26596958071</v>
      </c>
    </row>
    <row r="34" spans="1:10" x14ac:dyDescent="0.25">
      <c r="A34">
        <v>2001</v>
      </c>
      <c r="B34" s="1">
        <v>5.16E-2</v>
      </c>
      <c r="C34" s="1">
        <v>0.1</v>
      </c>
      <c r="D34">
        <f t="shared" si="1"/>
        <v>380047.98141634691</v>
      </c>
      <c r="E34">
        <f t="shared" si="2"/>
        <v>57007.197212452033</v>
      </c>
      <c r="F34">
        <f t="shared" si="5"/>
        <v>147242.0265126586</v>
      </c>
      <c r="G34">
        <f t="shared" si="3"/>
        <v>125155.72253575981</v>
      </c>
      <c r="H34">
        <f t="shared" si="6"/>
        <v>1654583.1848747979</v>
      </c>
      <c r="I34">
        <f t="shared" si="0"/>
        <v>152019.19256653878</v>
      </c>
    </row>
    <row r="35" spans="1:10" x14ac:dyDescent="0.25">
      <c r="A35">
        <v>2002</v>
      </c>
      <c r="B35" s="1">
        <v>3.2000000000000001E-2</v>
      </c>
      <c r="C35" s="1">
        <v>8.5000000000000006E-2</v>
      </c>
      <c r="D35">
        <f t="shared" si="1"/>
        <v>418052.77955798164</v>
      </c>
      <c r="E35">
        <f t="shared" si="2"/>
        <v>62707.916933697241</v>
      </c>
      <c r="F35">
        <f t="shared" si="5"/>
        <v>140639.57071435783</v>
      </c>
      <c r="G35">
        <f t="shared" si="3"/>
        <v>119543.63510720416</v>
      </c>
      <c r="H35">
        <f t="shared" si="6"/>
        <v>1836834.7369156992</v>
      </c>
      <c r="I35">
        <f t="shared" si="0"/>
        <v>167221.11182319268</v>
      </c>
    </row>
    <row r="36" spans="1:10" x14ac:dyDescent="0.25">
      <c r="A36">
        <v>2003</v>
      </c>
      <c r="B36" s="1">
        <v>3.7199999999999997E-2</v>
      </c>
      <c r="C36" s="1">
        <v>6.25E-2</v>
      </c>
      <c r="D36">
        <f t="shared" si="1"/>
        <v>459858.05751377984</v>
      </c>
      <c r="E36">
        <f t="shared" si="2"/>
        <v>68978.708627066968</v>
      </c>
      <c r="F36">
        <f t="shared" si="5"/>
        <v>114802.1710572312</v>
      </c>
      <c r="G36">
        <f t="shared" si="3"/>
        <v>97581.845398646517</v>
      </c>
      <c r="H36">
        <f t="shared" si="6"/>
        <v>2003395.2909414128</v>
      </c>
      <c r="I36">
        <f t="shared" si="0"/>
        <v>183943.22300551194</v>
      </c>
    </row>
    <row r="37" spans="1:10" x14ac:dyDescent="0.25">
      <c r="A37">
        <v>2004</v>
      </c>
      <c r="B37" s="1">
        <v>3.78E-2</v>
      </c>
      <c r="C37" s="1">
        <v>5.2499999999999998E-2</v>
      </c>
      <c r="D37" s="4" t="s">
        <v>9</v>
      </c>
      <c r="E37" s="4"/>
      <c r="F37">
        <f t="shared" si="5"/>
        <v>105178.25277442417</v>
      </c>
      <c r="G37">
        <f t="shared" si="3"/>
        <v>89401.514858260532</v>
      </c>
      <c r="H37">
        <f t="shared" si="6"/>
        <v>2092796.8057996733</v>
      </c>
      <c r="I37">
        <f>I36*(1+B37)</f>
        <v>190896.27683512031</v>
      </c>
      <c r="J37">
        <f t="shared" ref="J37:J51" si="7">G37-I37</f>
        <v>-101494.76197685978</v>
      </c>
    </row>
    <row r="38" spans="1:10" x14ac:dyDescent="0.25">
      <c r="A38">
        <v>2005</v>
      </c>
      <c r="B38" s="1">
        <v>5.57E-2</v>
      </c>
      <c r="C38" s="2">
        <v>5.7500000000000002E-2</v>
      </c>
      <c r="D38" s="4"/>
      <c r="E38" s="4"/>
      <c r="F38">
        <f t="shared" si="5"/>
        <v>120335.81633348123</v>
      </c>
      <c r="G38">
        <f t="shared" si="3"/>
        <v>102285.44388345904</v>
      </c>
      <c r="H38">
        <f>H37+G38+E38+J37</f>
        <v>2093587.4877062726</v>
      </c>
      <c r="I38">
        <f t="shared" ref="I38:I60" si="8">I37*(1+B38)</f>
        <v>201529.19945483652</v>
      </c>
      <c r="J38">
        <f t="shared" si="7"/>
        <v>-99243.755571377478</v>
      </c>
    </row>
    <row r="39" spans="1:10" x14ac:dyDescent="0.25">
      <c r="A39">
        <v>2006</v>
      </c>
      <c r="B39" s="1">
        <v>6.5299999999999997E-2</v>
      </c>
      <c r="C39" s="1">
        <v>6.25E-2</v>
      </c>
      <c r="D39" s="4"/>
      <c r="E39" s="4"/>
      <c r="F39">
        <f t="shared" si="5"/>
        <v>130849.21798164204</v>
      </c>
      <c r="G39">
        <f t="shared" si="3"/>
        <v>111221.83528439573</v>
      </c>
      <c r="H39">
        <f t="shared" ref="H39:H48" si="9">H38+G39+E39+J38</f>
        <v>2105565.567419291</v>
      </c>
      <c r="I39">
        <f t="shared" si="8"/>
        <v>214689.05617923732</v>
      </c>
      <c r="J39">
        <f t="shared" si="7"/>
        <v>-103467.22089484159</v>
      </c>
    </row>
    <row r="40" spans="1:10" x14ac:dyDescent="0.25">
      <c r="A40">
        <v>2007</v>
      </c>
      <c r="B40" s="1">
        <v>5.5100000000000003E-2</v>
      </c>
      <c r="C40" s="1">
        <v>6.5000000000000002E-2</v>
      </c>
      <c r="D40" s="4"/>
      <c r="E40" s="4"/>
      <c r="F40">
        <f t="shared" si="5"/>
        <v>136861.76188225392</v>
      </c>
      <c r="G40">
        <f t="shared" si="3"/>
        <v>116332.49759991583</v>
      </c>
      <c r="H40">
        <f t="shared" si="9"/>
        <v>2118430.8441243656</v>
      </c>
      <c r="I40">
        <f t="shared" si="8"/>
        <v>226518.42317471327</v>
      </c>
      <c r="J40">
        <f t="shared" si="7"/>
        <v>-110185.92557479744</v>
      </c>
    </row>
    <row r="41" spans="1:10" x14ac:dyDescent="0.25">
      <c r="A41">
        <v>2008</v>
      </c>
      <c r="B41" s="1">
        <v>9.7000000000000003E-2</v>
      </c>
      <c r="C41" s="1">
        <v>0.08</v>
      </c>
      <c r="D41" s="4"/>
      <c r="E41" s="4"/>
      <c r="F41">
        <f t="shared" si="5"/>
        <v>169474.46752994924</v>
      </c>
      <c r="G41">
        <f t="shared" si="3"/>
        <v>144053.29740045685</v>
      </c>
      <c r="H41">
        <f t="shared" si="9"/>
        <v>2152298.2159500252</v>
      </c>
      <c r="I41">
        <f t="shared" si="8"/>
        <v>248490.71022266045</v>
      </c>
      <c r="J41">
        <f t="shared" si="7"/>
        <v>-104437.41282220359</v>
      </c>
    </row>
    <row r="42" spans="1:10" x14ac:dyDescent="0.25">
      <c r="A42">
        <v>2009</v>
      </c>
      <c r="B42" s="1">
        <v>0.1497</v>
      </c>
      <c r="C42" s="1">
        <v>8.5000000000000006E-2</v>
      </c>
      <c r="D42" s="4"/>
      <c r="E42" s="4"/>
      <c r="F42">
        <f t="shared" si="5"/>
        <v>182945.34835575215</v>
      </c>
      <c r="G42">
        <f t="shared" si="3"/>
        <v>155503.54610238931</v>
      </c>
      <c r="H42">
        <f t="shared" si="9"/>
        <v>2203364.3492302108</v>
      </c>
      <c r="I42">
        <f t="shared" si="8"/>
        <v>285689.7695429927</v>
      </c>
      <c r="J42">
        <f t="shared" si="7"/>
        <v>-130186.22344060338</v>
      </c>
    </row>
    <row r="43" spans="1:10" x14ac:dyDescent="0.25">
      <c r="A43">
        <v>2010</v>
      </c>
      <c r="B43" s="1">
        <v>9.4700000000000006E-2</v>
      </c>
      <c r="C43" s="1">
        <v>7.7499999999999999E-2</v>
      </c>
      <c r="D43" s="4"/>
      <c r="E43" s="4"/>
      <c r="F43">
        <f t="shared" si="5"/>
        <v>170760.73706534132</v>
      </c>
      <c r="G43">
        <f t="shared" si="3"/>
        <v>145146.62650554013</v>
      </c>
      <c r="H43">
        <f t="shared" si="9"/>
        <v>2218324.7522951476</v>
      </c>
      <c r="I43">
        <f t="shared" si="8"/>
        <v>312744.59071871411</v>
      </c>
      <c r="J43">
        <f t="shared" si="7"/>
        <v>-167597.96421317398</v>
      </c>
    </row>
    <row r="44" spans="1:10" x14ac:dyDescent="0.25">
      <c r="A44">
        <v>2011</v>
      </c>
      <c r="B44" s="1">
        <v>6.4899999999999999E-2</v>
      </c>
      <c r="C44" s="1">
        <v>8.7499999999999994E-2</v>
      </c>
      <c r="D44" s="4"/>
      <c r="E44" s="4"/>
      <c r="F44">
        <f t="shared" si="5"/>
        <v>194103.41582582542</v>
      </c>
      <c r="G44">
        <f t="shared" si="3"/>
        <v>164987.9034519516</v>
      </c>
      <c r="H44">
        <f t="shared" si="9"/>
        <v>2215714.6915339255</v>
      </c>
      <c r="I44">
        <f t="shared" si="8"/>
        <v>333041.71465635864</v>
      </c>
      <c r="J44">
        <f t="shared" si="7"/>
        <v>-168053.81120440704</v>
      </c>
    </row>
    <row r="45" spans="1:10" x14ac:dyDescent="0.25">
      <c r="A45">
        <v>2012</v>
      </c>
      <c r="B45" s="1">
        <v>0.11700000000000001</v>
      </c>
      <c r="C45" s="1">
        <v>7.2499999999999995E-2</v>
      </c>
      <c r="D45" s="4"/>
      <c r="E45" s="4"/>
      <c r="F45">
        <f t="shared" si="5"/>
        <v>160639.3151362096</v>
      </c>
      <c r="G45">
        <f t="shared" si="3"/>
        <v>136543.41786577814</v>
      </c>
      <c r="H45">
        <f t="shared" si="9"/>
        <v>2184204.2981952969</v>
      </c>
      <c r="I45">
        <f t="shared" si="8"/>
        <v>372007.59527115262</v>
      </c>
      <c r="J45">
        <f t="shared" si="7"/>
        <v>-235464.17740537447</v>
      </c>
    </row>
    <row r="46" spans="1:10" x14ac:dyDescent="0.25">
      <c r="A46">
        <v>2013</v>
      </c>
      <c r="B46" s="1">
        <v>9.1300000000000006E-2</v>
      </c>
      <c r="C46" s="1">
        <v>6.5000000000000002E-2</v>
      </c>
      <c r="D46" s="4"/>
      <c r="E46" s="4"/>
      <c r="F46">
        <f t="shared" si="5"/>
        <v>141973.27938269431</v>
      </c>
      <c r="G46">
        <f t="shared" si="3"/>
        <v>120677.28747529016</v>
      </c>
      <c r="H46">
        <f t="shared" si="9"/>
        <v>2069417.4082652126</v>
      </c>
      <c r="I46">
        <f t="shared" si="8"/>
        <v>405971.88871940883</v>
      </c>
      <c r="J46">
        <f t="shared" si="7"/>
        <v>-285294.60124411865</v>
      </c>
    </row>
    <row r="47" spans="1:10" x14ac:dyDescent="0.25">
      <c r="A47">
        <v>2014</v>
      </c>
      <c r="B47" s="1">
        <v>5.8599999999999999E-2</v>
      </c>
      <c r="C47" s="1">
        <v>8.7499999999999994E-2</v>
      </c>
      <c r="D47" s="4"/>
      <c r="E47" s="4"/>
      <c r="F47">
        <f t="shared" si="5"/>
        <v>181074.02322320608</v>
      </c>
      <c r="G47">
        <f t="shared" si="3"/>
        <v>153912.91973972516</v>
      </c>
      <c r="H47">
        <f t="shared" si="9"/>
        <v>1938035.7267608191</v>
      </c>
      <c r="I47">
        <f t="shared" si="8"/>
        <v>429761.8413983662</v>
      </c>
      <c r="J47">
        <f t="shared" si="7"/>
        <v>-275848.92165864108</v>
      </c>
    </row>
    <row r="48" spans="1:10" x14ac:dyDescent="0.25">
      <c r="A48">
        <v>2015</v>
      </c>
      <c r="B48" s="1">
        <v>6.3200000000000006E-2</v>
      </c>
      <c r="C48" s="1">
        <v>8.5000000000000006E-2</v>
      </c>
      <c r="D48" s="4"/>
      <c r="E48" s="4"/>
      <c r="F48">
        <f t="shared" si="5"/>
        <v>164733.03677466963</v>
      </c>
      <c r="G48">
        <f t="shared" si="3"/>
        <v>140023.08125846917</v>
      </c>
      <c r="H48">
        <f t="shared" si="9"/>
        <v>1802209.8863606472</v>
      </c>
      <c r="I48">
        <f t="shared" si="8"/>
        <v>456922.78977474291</v>
      </c>
      <c r="J48">
        <f t="shared" si="7"/>
        <v>-316899.70851627376</v>
      </c>
    </row>
    <row r="49" spans="1:10" x14ac:dyDescent="0.25">
      <c r="A49">
        <v>2016</v>
      </c>
      <c r="B49" s="3">
        <f>B48-0.05%</f>
        <v>6.2700000000000006E-2</v>
      </c>
      <c r="C49" s="3">
        <v>7.8E-2</v>
      </c>
      <c r="D49" s="4"/>
      <c r="E49" s="4"/>
      <c r="F49">
        <f t="shared" si="5"/>
        <v>140572.37113613047</v>
      </c>
      <c r="G49">
        <f t="shared" si="3"/>
        <v>119486.51546571089</v>
      </c>
      <c r="H49">
        <f t="shared" ref="H49" si="10">H48+G49+E49+J48</f>
        <v>1604796.6933100843</v>
      </c>
      <c r="I49">
        <f t="shared" si="8"/>
        <v>485571.84869361931</v>
      </c>
      <c r="J49">
        <f t="shared" si="7"/>
        <v>-366085.33322790841</v>
      </c>
    </row>
    <row r="50" spans="1:10" x14ac:dyDescent="0.25">
      <c r="A50">
        <v>2017</v>
      </c>
      <c r="B50" s="3">
        <f t="shared" ref="B50:B60" si="11">B49-0.4%</f>
        <v>5.8700000000000002E-2</v>
      </c>
      <c r="C50" s="3">
        <f t="shared" ref="C50:C60" si="12">C49-0.05%</f>
        <v>7.7499999999999999E-2</v>
      </c>
      <c r="F50">
        <f t="shared" ref="F50:F60" si="13">H49*C50</f>
        <v>124371.74373153153</v>
      </c>
      <c r="G50">
        <f t="shared" si="3"/>
        <v>105715.98217180181</v>
      </c>
      <c r="H50">
        <f t="shared" ref="H50:H60" si="14">H49+G50+E50+J49</f>
        <v>1344427.3422539777</v>
      </c>
      <c r="I50">
        <f t="shared" si="8"/>
        <v>514074.91621193476</v>
      </c>
      <c r="J50">
        <f t="shared" si="7"/>
        <v>-408358.93404013297</v>
      </c>
    </row>
    <row r="51" spans="1:10" x14ac:dyDescent="0.25">
      <c r="A51">
        <v>2018</v>
      </c>
      <c r="B51" s="3">
        <f t="shared" si="11"/>
        <v>5.4699999999999999E-2</v>
      </c>
      <c r="C51" s="3">
        <f t="shared" si="12"/>
        <v>7.6999999999999999E-2</v>
      </c>
      <c r="F51">
        <f t="shared" si="13"/>
        <v>103520.90535355629</v>
      </c>
      <c r="G51">
        <f t="shared" si="3"/>
        <v>87992.769550522833</v>
      </c>
      <c r="H51">
        <f t="shared" si="14"/>
        <v>1024061.1777643675</v>
      </c>
      <c r="I51">
        <f t="shared" si="8"/>
        <v>542194.81412872754</v>
      </c>
      <c r="J51">
        <f t="shared" si="7"/>
        <v>-454202.04457820469</v>
      </c>
    </row>
    <row r="52" spans="1:10" x14ac:dyDescent="0.25">
      <c r="A52">
        <v>2019</v>
      </c>
      <c r="B52" s="3">
        <f t="shared" si="11"/>
        <v>5.0699999999999995E-2</v>
      </c>
      <c r="C52" s="3">
        <f t="shared" si="12"/>
        <v>7.6499999999999999E-2</v>
      </c>
      <c r="F52">
        <f t="shared" si="13"/>
        <v>78340.680098974117</v>
      </c>
      <c r="G52">
        <f t="shared" si="3"/>
        <v>66589.578084127992</v>
      </c>
      <c r="H52">
        <f t="shared" si="14"/>
        <v>636448.71127029089</v>
      </c>
      <c r="I52">
        <f t="shared" si="8"/>
        <v>569684.09120505396</v>
      </c>
      <c r="J52">
        <f>G52-I52</f>
        <v>-503094.51312092599</v>
      </c>
    </row>
    <row r="53" spans="1:10" x14ac:dyDescent="0.25">
      <c r="A53">
        <v>2020</v>
      </c>
      <c r="B53" s="3">
        <f t="shared" si="11"/>
        <v>4.6699999999999992E-2</v>
      </c>
      <c r="C53" s="3">
        <f t="shared" si="12"/>
        <v>7.5999999999999998E-2</v>
      </c>
      <c r="F53">
        <f t="shared" si="13"/>
        <v>48370.102056542106</v>
      </c>
      <c r="G53">
        <f t="shared" si="3"/>
        <v>41114.586748060792</v>
      </c>
      <c r="H53">
        <f t="shared" si="14"/>
        <v>174468.78489742568</v>
      </c>
      <c r="I53">
        <f t="shared" si="8"/>
        <v>596288.33826432994</v>
      </c>
      <c r="J53">
        <f t="shared" ref="J53:J60" si="15">G53-I53</f>
        <v>-555173.75151626917</v>
      </c>
    </row>
    <row r="54" spans="1:10" x14ac:dyDescent="0.25">
      <c r="A54">
        <v>2021</v>
      </c>
      <c r="B54" s="3">
        <f t="shared" si="11"/>
        <v>4.2699999999999988E-2</v>
      </c>
      <c r="C54" s="3">
        <f t="shared" si="12"/>
        <v>7.5499999999999998E-2</v>
      </c>
      <c r="F54">
        <f t="shared" si="13"/>
        <v>13172.393259755638</v>
      </c>
      <c r="G54">
        <f t="shared" si="3"/>
        <v>11196.534270792292</v>
      </c>
      <c r="H54">
        <f t="shared" si="14"/>
        <v>-369508.43234805122</v>
      </c>
      <c r="I54">
        <f t="shared" si="8"/>
        <v>621749.85030821676</v>
      </c>
      <c r="J54">
        <f t="shared" si="15"/>
        <v>-610553.31603742449</v>
      </c>
    </row>
    <row r="55" spans="1:10" x14ac:dyDescent="0.25">
      <c r="A55">
        <v>2022</v>
      </c>
      <c r="B55" s="3">
        <f t="shared" si="11"/>
        <v>3.8699999999999984E-2</v>
      </c>
      <c r="C55" s="3">
        <f t="shared" si="12"/>
        <v>7.4999999999999997E-2</v>
      </c>
      <c r="F55">
        <f t="shared" si="13"/>
        <v>-27713.132426103843</v>
      </c>
      <c r="G55">
        <f t="shared" si="3"/>
        <v>-23556.162562188267</v>
      </c>
      <c r="H55">
        <f t="shared" si="14"/>
        <v>-1003617.9109476639</v>
      </c>
      <c r="I55">
        <f t="shared" si="8"/>
        <v>645811.56951514469</v>
      </c>
      <c r="J55">
        <f t="shared" si="15"/>
        <v>-669367.73207733291</v>
      </c>
    </row>
    <row r="56" spans="1:10" x14ac:dyDescent="0.25">
      <c r="A56">
        <v>2023</v>
      </c>
      <c r="B56" s="3">
        <f t="shared" si="11"/>
        <v>3.4699999999999981E-2</v>
      </c>
      <c r="C56" s="3">
        <f t="shared" si="12"/>
        <v>7.4499999999999997E-2</v>
      </c>
      <c r="F56">
        <f t="shared" si="13"/>
        <v>-74769.534365600965</v>
      </c>
      <c r="G56">
        <f t="shared" si="3"/>
        <v>-63554.104210760815</v>
      </c>
      <c r="H56">
        <f t="shared" si="14"/>
        <v>-1736539.7472357578</v>
      </c>
      <c r="I56">
        <f t="shared" si="8"/>
        <v>668221.23097732023</v>
      </c>
      <c r="J56">
        <f t="shared" si="15"/>
        <v>-731775.33518808102</v>
      </c>
    </row>
    <row r="57" spans="1:10" x14ac:dyDescent="0.25">
      <c r="A57">
        <v>2024</v>
      </c>
      <c r="B57" s="3">
        <f t="shared" si="11"/>
        <v>3.0699999999999981E-2</v>
      </c>
      <c r="C57" s="3">
        <f t="shared" si="12"/>
        <v>7.3999999999999996E-2</v>
      </c>
      <c r="F57">
        <f t="shared" si="13"/>
        <v>-128503.94129544607</v>
      </c>
      <c r="G57">
        <f t="shared" si="3"/>
        <v>-109228.35010112915</v>
      </c>
      <c r="H57">
        <f t="shared" si="14"/>
        <v>-2577543.4325249679</v>
      </c>
      <c r="I57">
        <f t="shared" si="8"/>
        <v>688735.62276832387</v>
      </c>
      <c r="J57">
        <f t="shared" si="15"/>
        <v>-797963.97286945302</v>
      </c>
    </row>
    <row r="58" spans="1:10" x14ac:dyDescent="0.25">
      <c r="A58">
        <v>2025</v>
      </c>
      <c r="B58" s="3">
        <f t="shared" si="11"/>
        <v>2.6699999999999981E-2</v>
      </c>
      <c r="C58" s="3">
        <f t="shared" si="12"/>
        <v>7.3499999999999996E-2</v>
      </c>
      <c r="F58">
        <f t="shared" si="13"/>
        <v>-189449.44229058514</v>
      </c>
      <c r="G58">
        <f t="shared" si="3"/>
        <v>-161032.02594699737</v>
      </c>
      <c r="H58">
        <f t="shared" si="14"/>
        <v>-3536539.4313414185</v>
      </c>
      <c r="I58">
        <f t="shared" si="8"/>
        <v>707124.86389623804</v>
      </c>
      <c r="J58">
        <f t="shared" si="15"/>
        <v>-868156.88984323537</v>
      </c>
    </row>
    <row r="59" spans="1:10" x14ac:dyDescent="0.25">
      <c r="A59">
        <v>2026</v>
      </c>
      <c r="B59" s="3">
        <f t="shared" si="11"/>
        <v>2.2699999999999981E-2</v>
      </c>
      <c r="C59" s="3">
        <f t="shared" si="12"/>
        <v>7.2999999999999995E-2</v>
      </c>
      <c r="F59">
        <f t="shared" si="13"/>
        <v>-258167.37848792353</v>
      </c>
      <c r="G59">
        <f t="shared" si="3"/>
        <v>-219442.27171473499</v>
      </c>
      <c r="H59">
        <f t="shared" si="14"/>
        <v>-4624138.5928993886</v>
      </c>
      <c r="I59">
        <f t="shared" si="8"/>
        <v>723176.59830668254</v>
      </c>
      <c r="J59">
        <f t="shared" si="15"/>
        <v>-942618.8700214175</v>
      </c>
    </row>
    <row r="60" spans="1:10" x14ac:dyDescent="0.25">
      <c r="A60">
        <v>2027</v>
      </c>
      <c r="B60" s="3">
        <f t="shared" si="11"/>
        <v>1.8699999999999981E-2</v>
      </c>
      <c r="C60" s="3">
        <f t="shared" si="12"/>
        <v>7.2499999999999995E-2</v>
      </c>
      <c r="F60">
        <f t="shared" si="13"/>
        <v>-335250.04798520566</v>
      </c>
      <c r="G60">
        <f t="shared" si="3"/>
        <v>-284962.54078742478</v>
      </c>
      <c r="H60">
        <f t="shared" si="14"/>
        <v>-5851720.0037082313</v>
      </c>
      <c r="I60">
        <f t="shared" si="8"/>
        <v>736700.00069501752</v>
      </c>
      <c r="J60">
        <f t="shared" si="15"/>
        <v>-1021662.5414824423</v>
      </c>
    </row>
    <row r="61" spans="1:10" x14ac:dyDescent="0.25">
      <c r="C61" s="1"/>
    </row>
  </sheetData>
  <mergeCells count="1">
    <mergeCell ref="D37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2022-04-21T11:12:43Z</dcterms:modified>
</cp:coreProperties>
</file>